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Bilan 2007" sheetId="1" r:id="rId1"/>
    <sheet name="Bilan 2006" sheetId="2" r:id="rId2"/>
    <sheet name="Bilan 2005" sheetId="3" r:id="rId3"/>
    <sheet name="Bilan 2004" sheetId="4" r:id="rId4"/>
  </sheets>
  <definedNames/>
  <calcPr fullCalcOnLoad="1"/>
</workbook>
</file>

<file path=xl/sharedStrings.xml><?xml version="1.0" encoding="utf-8"?>
<sst xmlns="http://schemas.openxmlformats.org/spreadsheetml/2006/main" count="235" uniqueCount="65">
  <si>
    <t>Actif</t>
  </si>
  <si>
    <t>Passif</t>
  </si>
  <si>
    <t>Immobilisations incorporelles</t>
  </si>
  <si>
    <t>Capital social</t>
  </si>
  <si>
    <t>Réserves</t>
  </si>
  <si>
    <t>Fonds commercial</t>
  </si>
  <si>
    <t xml:space="preserve"> - Réserve légale</t>
  </si>
  <si>
    <t xml:space="preserve"> - Autres réserves</t>
  </si>
  <si>
    <t>Immobilisations corporelles</t>
  </si>
  <si>
    <t>Terrains</t>
  </si>
  <si>
    <t>Report à nouveau</t>
  </si>
  <si>
    <t>Constructions</t>
  </si>
  <si>
    <t>Résultat de l'exercice</t>
  </si>
  <si>
    <t>Installations tech. Mat &amp; Out. Industriels</t>
  </si>
  <si>
    <t>Autres immobilisations corporelles</t>
  </si>
  <si>
    <t>Immobilisations financières</t>
  </si>
  <si>
    <t xml:space="preserve">Provisions  </t>
  </si>
  <si>
    <t>Autres titres immobilisés</t>
  </si>
  <si>
    <t>Prêts</t>
  </si>
  <si>
    <t>TOTAL II</t>
  </si>
  <si>
    <t>DETTES</t>
  </si>
  <si>
    <t>Dettes financières</t>
  </si>
  <si>
    <t>Stocks et en-cours</t>
  </si>
  <si>
    <t>Emprunts et dettes auprès des</t>
  </si>
  <si>
    <t>Matières premières, approvisionnement</t>
  </si>
  <si>
    <t>En-cours de productions de biens</t>
  </si>
  <si>
    <t>Dettes d'exploitation</t>
  </si>
  <si>
    <t>Produits intermédiaires et finis</t>
  </si>
  <si>
    <t>Dettes fournisseurs et cptes rattachés</t>
  </si>
  <si>
    <t>Marchandises</t>
  </si>
  <si>
    <t>Dettes fiscales et sociales</t>
  </si>
  <si>
    <t xml:space="preserve">Avances et Acomptes versés sur commandes </t>
  </si>
  <si>
    <t>Créances d'exploitation</t>
  </si>
  <si>
    <t>Clients et comptes rattachés</t>
  </si>
  <si>
    <t>Valeurs mobilières de placement</t>
  </si>
  <si>
    <t>Disponibilités</t>
  </si>
  <si>
    <t>Produits constatés d'avance</t>
  </si>
  <si>
    <t>Charges constatées d'avance</t>
  </si>
  <si>
    <t>TOTAL III</t>
  </si>
  <si>
    <t>TOTAL GENERAL I+II</t>
  </si>
  <si>
    <t>TOTAL GENERAL I+II+III</t>
  </si>
  <si>
    <t>TOTAL I</t>
  </si>
  <si>
    <t>Brut</t>
  </si>
  <si>
    <t>Amortissements et dépréciations</t>
  </si>
  <si>
    <t>Net</t>
  </si>
  <si>
    <t>ACTIF IMMOBILISE</t>
  </si>
  <si>
    <t>CAPITAUX PROPRES</t>
  </si>
  <si>
    <t>ACTIF CIRCULANT</t>
  </si>
  <si>
    <t>* Dont concours bancaires courants :</t>
  </si>
  <si>
    <t>Autres créances ( hors exploitation)</t>
  </si>
  <si>
    <t>Autres dettes (hors exploitation)</t>
  </si>
  <si>
    <t>Concessions brevets et droits similaires</t>
  </si>
  <si>
    <t>Autres immobilisations incorporelles</t>
  </si>
  <si>
    <t>Etablissements de crédit*</t>
  </si>
  <si>
    <t>Bilan au 31/12/2004  -  Société POKELUC</t>
  </si>
  <si>
    <t>Exercice 2004</t>
  </si>
  <si>
    <t>Bilan au 31/12/2007  -  Société POKELUC</t>
  </si>
  <si>
    <t>Exercice 2007</t>
  </si>
  <si>
    <t>Bilan au 31/12/2006  -  Société POKELUC</t>
  </si>
  <si>
    <t>Exercice 2006</t>
  </si>
  <si>
    <t>Exercice 
2006</t>
  </si>
  <si>
    <t>Exercice 2005</t>
  </si>
  <si>
    <t>Exercice
 2005</t>
  </si>
  <si>
    <t>Bilan au 31/12/2005 -  Société POKELUC</t>
  </si>
  <si>
    <t>Exercice 
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</si>
</sst>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/>
    </border>
    <border>
      <left style="thin">
        <color indexed="12"/>
      </left>
      <right style="medium">
        <color indexed="12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5" fontId="0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1" fillId="2" borderId="0" xfId="15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65" fontId="0" fillId="0" borderId="6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165" fontId="1" fillId="2" borderId="6" xfId="15" applyNumberFormat="1" applyFont="1" applyFill="1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5" fontId="1" fillId="2" borderId="9" xfId="15" applyNumberFormat="1" applyFont="1" applyFill="1" applyBorder="1" applyAlignment="1">
      <alignment/>
    </xf>
    <xf numFmtId="165" fontId="1" fillId="2" borderId="10" xfId="15" applyNumberFormat="1" applyFont="1" applyFill="1" applyBorder="1" applyAlignment="1">
      <alignment/>
    </xf>
    <xf numFmtId="165" fontId="1" fillId="2" borderId="11" xfId="15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165" fontId="0" fillId="0" borderId="0" xfId="15" applyNumberFormat="1" applyAlignment="1">
      <alignment/>
    </xf>
    <xf numFmtId="0" fontId="0" fillId="0" borderId="16" xfId="0" applyFont="1" applyFill="1" applyBorder="1" applyAlignment="1">
      <alignment horizontal="right"/>
    </xf>
    <xf numFmtId="165" fontId="0" fillId="0" borderId="0" xfId="15" applyNumberFormat="1" applyAlignment="1">
      <alignment/>
    </xf>
    <xf numFmtId="9" fontId="0" fillId="0" borderId="0" xfId="19" applyAlignment="1">
      <alignment/>
    </xf>
    <xf numFmtId="43" fontId="0" fillId="0" borderId="0" xfId="15" applyAlignment="1">
      <alignment/>
    </xf>
    <xf numFmtId="165" fontId="0" fillId="0" borderId="6" xfId="15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2.8515625" style="0" bestFit="1" customWidth="1"/>
    <col min="2" max="2" width="12.8515625" style="0" bestFit="1" customWidth="1"/>
    <col min="3" max="3" width="16.140625" style="0" customWidth="1"/>
    <col min="4" max="4" width="12.8515625" style="0" bestFit="1" customWidth="1"/>
    <col min="5" max="5" width="39.28125" style="0" bestFit="1" customWidth="1"/>
    <col min="7" max="7" width="11.8515625" style="0" bestFit="1" customWidth="1"/>
  </cols>
  <sheetData>
    <row r="1" spans="1:6" ht="15.75" customHeight="1" thickBot="1">
      <c r="A1" s="32" t="s">
        <v>56</v>
      </c>
      <c r="B1" s="32"/>
      <c r="C1" s="32"/>
      <c r="D1" s="32"/>
      <c r="E1" s="32"/>
      <c r="F1" s="32"/>
    </row>
    <row r="2" spans="1:6" ht="12.75">
      <c r="A2" s="33" t="s">
        <v>0</v>
      </c>
      <c r="B2" s="35" t="s">
        <v>57</v>
      </c>
      <c r="C2" s="36"/>
      <c r="D2" s="37"/>
      <c r="E2" s="38" t="s">
        <v>1</v>
      </c>
      <c r="F2" s="42" t="s">
        <v>64</v>
      </c>
    </row>
    <row r="3" spans="1:6" ht="25.5">
      <c r="A3" s="34"/>
      <c r="B3" s="1" t="s">
        <v>42</v>
      </c>
      <c r="C3" s="2" t="s">
        <v>43</v>
      </c>
      <c r="D3" s="25" t="s">
        <v>44</v>
      </c>
      <c r="E3" s="39"/>
      <c r="F3" s="41"/>
    </row>
    <row r="4" spans="1:6" ht="12.75">
      <c r="A4" s="9" t="s">
        <v>45</v>
      </c>
      <c r="B4" s="3"/>
      <c r="C4" s="4"/>
      <c r="D4" s="10"/>
      <c r="E4" s="20" t="s">
        <v>46</v>
      </c>
      <c r="F4" s="10"/>
    </row>
    <row r="5" spans="1:6" ht="12.75">
      <c r="A5" s="11" t="s">
        <v>2</v>
      </c>
      <c r="B5" s="3"/>
      <c r="C5" s="5"/>
      <c r="D5" s="10"/>
      <c r="E5" s="21" t="s">
        <v>3</v>
      </c>
      <c r="F5" s="10">
        <v>320000</v>
      </c>
    </row>
    <row r="6" spans="1:6" ht="12.75">
      <c r="A6" s="12" t="s">
        <v>51</v>
      </c>
      <c r="B6" s="3"/>
      <c r="C6" s="5"/>
      <c r="D6" s="10"/>
      <c r="E6" s="21" t="s">
        <v>4</v>
      </c>
      <c r="F6" s="10"/>
    </row>
    <row r="7" spans="1:7" ht="12.75">
      <c r="A7" s="12" t="s">
        <v>5</v>
      </c>
      <c r="B7" s="3"/>
      <c r="C7" s="5"/>
      <c r="D7" s="10"/>
      <c r="E7" s="22" t="s">
        <v>6</v>
      </c>
      <c r="F7" s="10">
        <v>17467</v>
      </c>
      <c r="G7" s="8"/>
    </row>
    <row r="8" spans="1:6" ht="12.75">
      <c r="A8" s="12" t="s">
        <v>52</v>
      </c>
      <c r="B8" s="3">
        <v>63877</v>
      </c>
      <c r="C8" s="5">
        <v>24569</v>
      </c>
      <c r="D8" s="10">
        <f>B8-C8</f>
        <v>39308</v>
      </c>
      <c r="E8" s="22" t="s">
        <v>7</v>
      </c>
      <c r="F8" s="10"/>
    </row>
    <row r="9" spans="1:6" ht="12.75">
      <c r="A9" s="11" t="s">
        <v>8</v>
      </c>
      <c r="B9" s="3"/>
      <c r="C9" s="5"/>
      <c r="D9" s="10"/>
      <c r="E9" s="22"/>
      <c r="F9" s="10"/>
    </row>
    <row r="10" spans="1:6" ht="12.75">
      <c r="A10" s="12" t="s">
        <v>9</v>
      </c>
      <c r="B10" s="3">
        <v>54120</v>
      </c>
      <c r="C10" s="5"/>
      <c r="D10" s="10">
        <f>B10</f>
        <v>54120</v>
      </c>
      <c r="E10" s="21" t="s">
        <v>10</v>
      </c>
      <c r="F10" s="10">
        <v>698</v>
      </c>
    </row>
    <row r="11" spans="1:7" ht="12.75">
      <c r="A11" s="12" t="s">
        <v>11</v>
      </c>
      <c r="B11" s="3">
        <f>229453+50000</f>
        <v>279453</v>
      </c>
      <c r="C11" s="5">
        <v>73526</v>
      </c>
      <c r="D11" s="10">
        <f>B11-C11</f>
        <v>205927</v>
      </c>
      <c r="E11" s="21" t="s">
        <v>12</v>
      </c>
      <c r="F11" s="10">
        <v>81204</v>
      </c>
      <c r="G11" s="30"/>
    </row>
    <row r="12" spans="1:6" ht="12.75">
      <c r="A12" s="12" t="s">
        <v>13</v>
      </c>
      <c r="B12" s="3">
        <v>411522</v>
      </c>
      <c r="C12" s="5">
        <v>80632</v>
      </c>
      <c r="D12" s="10">
        <f>B12-C12</f>
        <v>330890</v>
      </c>
      <c r="E12" s="23" t="s">
        <v>41</v>
      </c>
      <c r="F12" s="13">
        <f>SUM(F5:F11)</f>
        <v>419369</v>
      </c>
    </row>
    <row r="13" spans="1:6" ht="12.75">
      <c r="A13" s="12" t="s">
        <v>14</v>
      </c>
      <c r="B13" s="3">
        <v>116911</v>
      </c>
      <c r="C13" s="5">
        <v>41366</v>
      </c>
      <c r="D13" s="10">
        <f>B13-C13</f>
        <v>75545</v>
      </c>
      <c r="E13" s="22"/>
      <c r="F13" s="10"/>
    </row>
    <row r="14" spans="1:7" ht="12.75">
      <c r="A14" s="11" t="s">
        <v>15</v>
      </c>
      <c r="B14" s="3"/>
      <c r="C14" s="5"/>
      <c r="D14" s="10"/>
      <c r="E14" s="21" t="s">
        <v>16</v>
      </c>
      <c r="F14" s="10">
        <v>1320</v>
      </c>
      <c r="G14" s="8"/>
    </row>
    <row r="15" spans="1:6" ht="12.75">
      <c r="A15" s="12" t="s">
        <v>17</v>
      </c>
      <c r="B15" s="3"/>
      <c r="C15" s="5"/>
      <c r="D15" s="10"/>
      <c r="E15" s="21"/>
      <c r="F15" s="10"/>
    </row>
    <row r="16" spans="1:7" ht="12.75">
      <c r="A16" s="12" t="s">
        <v>18</v>
      </c>
      <c r="B16" s="3"/>
      <c r="C16" s="5"/>
      <c r="D16" s="10"/>
      <c r="E16" s="21"/>
      <c r="F16" s="14"/>
      <c r="G16" s="8"/>
    </row>
    <row r="17" spans="1:6" ht="12.75">
      <c r="A17" s="15" t="s">
        <v>41</v>
      </c>
      <c r="B17" s="6">
        <f>SUM(B4:B16)</f>
        <v>925883</v>
      </c>
      <c r="C17" s="7">
        <f>SUM(C4:C16)</f>
        <v>220093</v>
      </c>
      <c r="D17" s="13">
        <f>SUM(D4:D16)</f>
        <v>705790</v>
      </c>
      <c r="E17" s="23" t="s">
        <v>19</v>
      </c>
      <c r="F17" s="13">
        <f>SUM(F14:F15)</f>
        <v>1320</v>
      </c>
    </row>
    <row r="18" spans="1:6" ht="12.75">
      <c r="A18" s="11" t="s">
        <v>47</v>
      </c>
      <c r="B18" s="3"/>
      <c r="C18" s="5"/>
      <c r="D18" s="10"/>
      <c r="E18" s="21" t="s">
        <v>20</v>
      </c>
      <c r="F18" s="10"/>
    </row>
    <row r="19" spans="1:6" ht="12.75">
      <c r="A19" s="11" t="s">
        <v>22</v>
      </c>
      <c r="B19" s="3"/>
      <c r="C19" s="5"/>
      <c r="D19" s="10"/>
      <c r="E19" s="21" t="s">
        <v>21</v>
      </c>
      <c r="F19" s="10"/>
    </row>
    <row r="20" spans="1:6" ht="12.75">
      <c r="A20" s="12" t="s">
        <v>24</v>
      </c>
      <c r="B20" s="3">
        <v>8514</v>
      </c>
      <c r="C20" s="5">
        <v>2101</v>
      </c>
      <c r="D20" s="10">
        <f>B20-C20</f>
        <v>6413</v>
      </c>
      <c r="E20" s="22" t="s">
        <v>23</v>
      </c>
      <c r="F20" s="10">
        <v>274987</v>
      </c>
    </row>
    <row r="21" spans="1:6" ht="12.75">
      <c r="A21" s="12" t="s">
        <v>25</v>
      </c>
      <c r="B21" s="3"/>
      <c r="C21" s="5"/>
      <c r="D21" s="10"/>
      <c r="E21" s="22" t="s">
        <v>53</v>
      </c>
      <c r="F21" s="10"/>
    </row>
    <row r="22" spans="1:6" ht="12.75">
      <c r="A22" s="12" t="s">
        <v>27</v>
      </c>
      <c r="B22" s="3">
        <v>9905</v>
      </c>
      <c r="C22" s="5">
        <v>1047</v>
      </c>
      <c r="D22" s="10">
        <f>B22-C22</f>
        <v>8858</v>
      </c>
      <c r="E22" s="21" t="s">
        <v>26</v>
      </c>
      <c r="F22" s="10"/>
    </row>
    <row r="23" spans="1:6" ht="12.75">
      <c r="A23" s="12" t="s">
        <v>29</v>
      </c>
      <c r="B23" s="3"/>
      <c r="C23" s="5"/>
      <c r="D23" s="10"/>
      <c r="E23" s="22" t="s">
        <v>28</v>
      </c>
      <c r="F23" s="31">
        <v>85742</v>
      </c>
    </row>
    <row r="24" spans="1:6" ht="12.75">
      <c r="A24" s="11" t="s">
        <v>31</v>
      </c>
      <c r="B24" s="3">
        <v>1339</v>
      </c>
      <c r="C24" s="5"/>
      <c r="D24" s="10">
        <f>B24</f>
        <v>1339</v>
      </c>
      <c r="E24" s="22" t="s">
        <v>30</v>
      </c>
      <c r="F24" s="10">
        <v>65914</v>
      </c>
    </row>
    <row r="25" spans="1:6" ht="12.75">
      <c r="A25" s="11" t="s">
        <v>32</v>
      </c>
      <c r="B25" s="3"/>
      <c r="C25" s="5"/>
      <c r="D25" s="10"/>
      <c r="E25" s="22" t="s">
        <v>50</v>
      </c>
      <c r="F25" s="10">
        <v>25662</v>
      </c>
    </row>
    <row r="26" spans="1:6" ht="12.75">
      <c r="A26" s="12" t="s">
        <v>33</v>
      </c>
      <c r="B26" s="3">
        <v>115478</v>
      </c>
      <c r="C26" s="5">
        <v>4253</v>
      </c>
      <c r="D26" s="10">
        <f>B26-C26</f>
        <v>111225</v>
      </c>
      <c r="E26" s="21" t="s">
        <v>36</v>
      </c>
      <c r="F26" s="10">
        <v>1229</v>
      </c>
    </row>
    <row r="27" spans="1:6" ht="12.75">
      <c r="A27" s="12" t="s">
        <v>49</v>
      </c>
      <c r="B27" s="3">
        <f>35694+3699</f>
        <v>39393</v>
      </c>
      <c r="C27" s="5"/>
      <c r="D27" s="10">
        <f>B27</f>
        <v>39393</v>
      </c>
      <c r="E27" s="22"/>
      <c r="F27" s="10"/>
    </row>
    <row r="28" spans="1:6" ht="12.75">
      <c r="A28" s="11" t="s">
        <v>34</v>
      </c>
      <c r="B28" s="3"/>
      <c r="C28" s="5"/>
      <c r="D28" s="10"/>
      <c r="E28" s="22"/>
      <c r="F28" s="14"/>
    </row>
    <row r="29" spans="1:6" ht="12.75">
      <c r="A29" s="11" t="s">
        <v>35</v>
      </c>
      <c r="B29" s="3">
        <v>368</v>
      </c>
      <c r="C29" s="5"/>
      <c r="D29" s="10">
        <f>B29</f>
        <v>368</v>
      </c>
      <c r="E29" s="22"/>
      <c r="F29" s="10"/>
    </row>
    <row r="30" spans="1:6" ht="12.75">
      <c r="A30" s="11" t="s">
        <v>37</v>
      </c>
      <c r="B30" s="3">
        <v>837</v>
      </c>
      <c r="C30" s="5"/>
      <c r="D30" s="10">
        <f>B30</f>
        <v>837</v>
      </c>
      <c r="E30" s="22"/>
      <c r="F30" s="10"/>
    </row>
    <row r="31" spans="1:6" ht="12.75">
      <c r="A31" s="15" t="s">
        <v>19</v>
      </c>
      <c r="B31" s="6">
        <f>SUM(B20:B30)</f>
        <v>175834</v>
      </c>
      <c r="C31" s="7">
        <f>SUM(C20:C30)</f>
        <v>7401</v>
      </c>
      <c r="D31" s="13">
        <f>SUM(D20:D30)</f>
        <v>168433</v>
      </c>
      <c r="E31" s="23" t="s">
        <v>38</v>
      </c>
      <c r="F31" s="13">
        <f>SUM(F20:F30)</f>
        <v>453534</v>
      </c>
    </row>
    <row r="32" spans="1:6" ht="13.5" thickBot="1">
      <c r="A32" s="16" t="s">
        <v>39</v>
      </c>
      <c r="B32" s="17">
        <f>B17+B31</f>
        <v>1101717</v>
      </c>
      <c r="C32" s="18">
        <f>C31+C17</f>
        <v>227494</v>
      </c>
      <c r="D32" s="19">
        <f>D31+D17</f>
        <v>874223</v>
      </c>
      <c r="E32" s="24" t="s">
        <v>40</v>
      </c>
      <c r="F32" s="19">
        <f>F31+F17+F12</f>
        <v>874223</v>
      </c>
    </row>
    <row r="33" spans="1:2" ht="12.75">
      <c r="A33" s="27" t="s">
        <v>48</v>
      </c>
      <c r="B33" s="28">
        <v>26327</v>
      </c>
    </row>
    <row r="34" spans="4:5" ht="12.75">
      <c r="D34" s="8"/>
      <c r="E34" s="8"/>
    </row>
  </sheetData>
  <mergeCells count="5">
    <mergeCell ref="A1:F1"/>
    <mergeCell ref="A2:A3"/>
    <mergeCell ref="B2:D2"/>
    <mergeCell ref="E2:E3"/>
    <mergeCell ref="F2:F3"/>
  </mergeCells>
  <printOptions horizontalCentered="1"/>
  <pageMargins left="0.49" right="0.5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11" sqref="B11"/>
    </sheetView>
  </sheetViews>
  <sheetFormatPr defaultColWidth="11.421875" defaultRowHeight="12.75"/>
  <cols>
    <col min="1" max="1" width="42.8515625" style="0" bestFit="1" customWidth="1"/>
    <col min="2" max="2" width="12.8515625" style="0" bestFit="1" customWidth="1"/>
    <col min="3" max="3" width="16.140625" style="0" customWidth="1"/>
    <col min="4" max="4" width="12.8515625" style="0" bestFit="1" customWidth="1"/>
    <col min="5" max="5" width="39.28125" style="0" bestFit="1" customWidth="1"/>
    <col min="6" max="6" width="11.8515625" style="0" customWidth="1"/>
  </cols>
  <sheetData>
    <row r="1" spans="1:6" ht="15.75" customHeight="1" thickBot="1">
      <c r="A1" s="32" t="s">
        <v>58</v>
      </c>
      <c r="B1" s="32"/>
      <c r="C1" s="32"/>
      <c r="D1" s="32"/>
      <c r="E1" s="32"/>
      <c r="F1" s="32"/>
    </row>
    <row r="2" spans="1:6" ht="12.75">
      <c r="A2" s="33" t="s">
        <v>0</v>
      </c>
      <c r="B2" s="35" t="s">
        <v>59</v>
      </c>
      <c r="C2" s="36"/>
      <c r="D2" s="37"/>
      <c r="E2" s="38" t="s">
        <v>1</v>
      </c>
      <c r="F2" s="42" t="s">
        <v>60</v>
      </c>
    </row>
    <row r="3" spans="1:6" ht="25.5">
      <c r="A3" s="34"/>
      <c r="B3" s="1" t="s">
        <v>42</v>
      </c>
      <c r="C3" s="2" t="s">
        <v>43</v>
      </c>
      <c r="D3" s="25" t="s">
        <v>44</v>
      </c>
      <c r="E3" s="39"/>
      <c r="F3" s="41"/>
    </row>
    <row r="4" spans="1:6" ht="12.75">
      <c r="A4" s="9" t="s">
        <v>45</v>
      </c>
      <c r="B4" s="3"/>
      <c r="C4" s="4"/>
      <c r="D4" s="10"/>
      <c r="E4" s="20" t="s">
        <v>46</v>
      </c>
      <c r="F4" s="10"/>
    </row>
    <row r="5" spans="1:6" ht="12.75">
      <c r="A5" s="11" t="s">
        <v>2</v>
      </c>
      <c r="B5" s="3"/>
      <c r="C5" s="5"/>
      <c r="D5" s="10"/>
      <c r="E5" s="21" t="s">
        <v>3</v>
      </c>
      <c r="F5" s="10">
        <v>320000</v>
      </c>
    </row>
    <row r="6" spans="1:6" ht="12.75">
      <c r="A6" s="12" t="s">
        <v>51</v>
      </c>
      <c r="B6" s="3"/>
      <c r="C6" s="5"/>
      <c r="D6" s="10"/>
      <c r="E6" s="21" t="s">
        <v>4</v>
      </c>
      <c r="F6" s="10"/>
    </row>
    <row r="7" spans="1:7" ht="12.75">
      <c r="A7" s="12" t="s">
        <v>5</v>
      </c>
      <c r="B7" s="3"/>
      <c r="C7" s="5"/>
      <c r="D7" s="10"/>
      <c r="E7" s="22" t="s">
        <v>6</v>
      </c>
      <c r="F7" s="10">
        <f>10230+1493+2349</f>
        <v>14072</v>
      </c>
      <c r="G7" s="8"/>
    </row>
    <row r="8" spans="1:6" ht="12.75">
      <c r="A8" s="12" t="s">
        <v>52</v>
      </c>
      <c r="B8" s="3">
        <v>59523</v>
      </c>
      <c r="C8" s="5">
        <v>20699</v>
      </c>
      <c r="D8" s="10">
        <f>B8-C8</f>
        <v>38824</v>
      </c>
      <c r="E8" s="22" t="s">
        <v>7</v>
      </c>
      <c r="F8" s="10"/>
    </row>
    <row r="9" spans="1:6" ht="12.75">
      <c r="A9" s="11" t="s">
        <v>8</v>
      </c>
      <c r="B9" s="3"/>
      <c r="C9" s="5"/>
      <c r="D9" s="10"/>
      <c r="E9" s="22"/>
      <c r="F9" s="10"/>
    </row>
    <row r="10" spans="1:6" ht="12.75">
      <c r="A10" s="12" t="s">
        <v>9</v>
      </c>
      <c r="B10" s="3">
        <v>54120</v>
      </c>
      <c r="C10" s="5"/>
      <c r="D10" s="10">
        <f>B10</f>
        <v>54120</v>
      </c>
      <c r="E10" s="21" t="s">
        <v>10</v>
      </c>
      <c r="F10" s="10">
        <v>456</v>
      </c>
    </row>
    <row r="11" spans="1:7" ht="12.75">
      <c r="A11" s="12" t="s">
        <v>11</v>
      </c>
      <c r="B11" s="3">
        <f>229453+50000</f>
        <v>279453</v>
      </c>
      <c r="C11" s="5">
        <v>61256</v>
      </c>
      <c r="D11" s="10">
        <f>B11-C11</f>
        <v>218197</v>
      </c>
      <c r="E11" s="21" t="s">
        <v>12</v>
      </c>
      <c r="F11" s="10">
        <v>67892</v>
      </c>
      <c r="G11" s="29"/>
    </row>
    <row r="12" spans="1:6" ht="12.75">
      <c r="A12" s="12" t="s">
        <v>13</v>
      </c>
      <c r="B12" s="3">
        <v>363251</v>
      </c>
      <c r="C12" s="5">
        <v>60121</v>
      </c>
      <c r="D12" s="10">
        <f>B12-C12</f>
        <v>303130</v>
      </c>
      <c r="E12" s="23" t="s">
        <v>41</v>
      </c>
      <c r="F12" s="13">
        <f>SUM(F5:F11)</f>
        <v>402420</v>
      </c>
    </row>
    <row r="13" spans="1:6" ht="12.75">
      <c r="A13" s="12" t="s">
        <v>14</v>
      </c>
      <c r="B13" s="3">
        <v>109477</v>
      </c>
      <c r="C13" s="5">
        <v>32566</v>
      </c>
      <c r="D13" s="10">
        <f>B13-C13</f>
        <v>76911</v>
      </c>
      <c r="E13" s="22"/>
      <c r="F13" s="10"/>
    </row>
    <row r="14" spans="1:7" ht="12.75">
      <c r="A14" s="11" t="s">
        <v>15</v>
      </c>
      <c r="B14" s="3"/>
      <c r="C14" s="5"/>
      <c r="D14" s="10"/>
      <c r="E14" s="21" t="s">
        <v>16</v>
      </c>
      <c r="F14" s="10">
        <v>804</v>
      </c>
      <c r="G14" s="8"/>
    </row>
    <row r="15" spans="1:6" ht="12.75">
      <c r="A15" s="12" t="s">
        <v>17</v>
      </c>
      <c r="B15" s="3"/>
      <c r="C15" s="5"/>
      <c r="D15" s="10"/>
      <c r="E15" s="21"/>
      <c r="F15" s="10"/>
    </row>
    <row r="16" spans="1:7" ht="12.75">
      <c r="A16" s="12" t="s">
        <v>18</v>
      </c>
      <c r="B16" s="3"/>
      <c r="C16" s="5"/>
      <c r="D16" s="10"/>
      <c r="E16" s="21"/>
      <c r="F16" s="14"/>
      <c r="G16" s="8"/>
    </row>
    <row r="17" spans="1:6" ht="12.75">
      <c r="A17" s="15" t="s">
        <v>41</v>
      </c>
      <c r="B17" s="6">
        <f>SUM(B4:B16)</f>
        <v>865824</v>
      </c>
      <c r="C17" s="7">
        <f>SUM(C4:C16)</f>
        <v>174642</v>
      </c>
      <c r="D17" s="13">
        <f>SUM(D4:D16)</f>
        <v>691182</v>
      </c>
      <c r="E17" s="23" t="s">
        <v>19</v>
      </c>
      <c r="F17" s="13">
        <f>SUM(F14:F15)</f>
        <v>804</v>
      </c>
    </row>
    <row r="18" spans="1:6" ht="12.75">
      <c r="A18" s="11" t="s">
        <v>47</v>
      </c>
      <c r="B18" s="3"/>
      <c r="C18" s="5"/>
      <c r="D18" s="10"/>
      <c r="E18" s="21" t="s">
        <v>20</v>
      </c>
      <c r="F18" s="10"/>
    </row>
    <row r="19" spans="1:6" ht="12.75">
      <c r="A19" s="11" t="s">
        <v>22</v>
      </c>
      <c r="B19" s="3"/>
      <c r="C19" s="5"/>
      <c r="D19" s="10"/>
      <c r="E19" s="21" t="s">
        <v>21</v>
      </c>
      <c r="F19" s="10"/>
    </row>
    <row r="20" spans="1:7" ht="12.75">
      <c r="A20" s="12" t="s">
        <v>24</v>
      </c>
      <c r="B20" s="3">
        <v>5665</v>
      </c>
      <c r="C20" s="5">
        <v>355</v>
      </c>
      <c r="D20" s="10">
        <f>B20-C20</f>
        <v>5310</v>
      </c>
      <c r="E20" s="22" t="s">
        <v>23</v>
      </c>
      <c r="F20" s="10">
        <v>285541</v>
      </c>
      <c r="G20" s="8"/>
    </row>
    <row r="21" spans="1:7" ht="12.75">
      <c r="A21" s="12" t="s">
        <v>25</v>
      </c>
      <c r="B21" s="3"/>
      <c r="C21" s="5"/>
      <c r="D21" s="10"/>
      <c r="E21" s="22" t="s">
        <v>53</v>
      </c>
      <c r="F21" s="10"/>
      <c r="G21" s="8"/>
    </row>
    <row r="22" spans="1:7" ht="12.75">
      <c r="A22" s="12" t="s">
        <v>27</v>
      </c>
      <c r="B22" s="3">
        <v>6809</v>
      </c>
      <c r="C22" s="5">
        <v>269</v>
      </c>
      <c r="D22" s="10">
        <f>B22-C22</f>
        <v>6540</v>
      </c>
      <c r="E22" s="21" t="s">
        <v>26</v>
      </c>
      <c r="F22" s="10"/>
      <c r="G22" s="8"/>
    </row>
    <row r="23" spans="1:6" ht="12.75">
      <c r="A23" s="12" t="s">
        <v>29</v>
      </c>
      <c r="B23" s="3"/>
      <c r="C23" s="5"/>
      <c r="D23" s="10"/>
      <c r="E23" s="22" t="s">
        <v>28</v>
      </c>
      <c r="F23" s="10">
        <v>75872</v>
      </c>
    </row>
    <row r="24" spans="1:6" ht="12.75">
      <c r="A24" s="11" t="s">
        <v>31</v>
      </c>
      <c r="B24" s="3">
        <v>1630</v>
      </c>
      <c r="C24" s="5"/>
      <c r="D24" s="10">
        <f>B24</f>
        <v>1630</v>
      </c>
      <c r="E24" s="22" t="s">
        <v>30</v>
      </c>
      <c r="F24" s="10">
        <v>62518</v>
      </c>
    </row>
    <row r="25" spans="1:6" ht="12.75">
      <c r="A25" s="11" t="s">
        <v>32</v>
      </c>
      <c r="B25" s="3"/>
      <c r="C25" s="5"/>
      <c r="D25" s="10"/>
      <c r="E25" s="22" t="s">
        <v>50</v>
      </c>
      <c r="F25" s="10">
        <v>16985</v>
      </c>
    </row>
    <row r="26" spans="1:6" ht="12.75">
      <c r="A26" s="12" t="s">
        <v>33</v>
      </c>
      <c r="B26" s="3">
        <v>106484</v>
      </c>
      <c r="C26" s="5">
        <v>3481</v>
      </c>
      <c r="D26" s="10">
        <f>B26-C26</f>
        <v>103003</v>
      </c>
      <c r="E26" s="21" t="s">
        <v>36</v>
      </c>
      <c r="F26" s="10">
        <v>2666</v>
      </c>
    </row>
    <row r="27" spans="1:6" ht="12.75">
      <c r="A27" s="12" t="s">
        <v>49</v>
      </c>
      <c r="B27" s="3">
        <f>32647+1602+2986</f>
        <v>37235</v>
      </c>
      <c r="C27" s="5"/>
      <c r="D27" s="10">
        <f>B27</f>
        <v>37235</v>
      </c>
      <c r="E27" s="22"/>
      <c r="F27" s="10"/>
    </row>
    <row r="28" spans="1:6" ht="12.75">
      <c r="A28" s="11" t="s">
        <v>34</v>
      </c>
      <c r="B28" s="3"/>
      <c r="C28" s="5"/>
      <c r="D28" s="10"/>
      <c r="E28" s="22"/>
      <c r="F28" s="14"/>
    </row>
    <row r="29" spans="1:6" ht="12.75">
      <c r="A29" s="11" t="s">
        <v>35</v>
      </c>
      <c r="B29" s="3">
        <v>826</v>
      </c>
      <c r="C29" s="5"/>
      <c r="D29" s="10">
        <f>B29</f>
        <v>826</v>
      </c>
      <c r="E29" s="22"/>
      <c r="F29" s="10"/>
    </row>
    <row r="30" spans="1:6" ht="12.75">
      <c r="A30" s="11" t="s">
        <v>37</v>
      </c>
      <c r="B30" s="3">
        <v>1080</v>
      </c>
      <c r="C30" s="5"/>
      <c r="D30" s="10">
        <f>B30</f>
        <v>1080</v>
      </c>
      <c r="E30" s="22"/>
      <c r="F30" s="10"/>
    </row>
    <row r="31" spans="1:6" ht="12.75">
      <c r="A31" s="15" t="s">
        <v>19</v>
      </c>
      <c r="B31" s="6">
        <f>SUM(B20:B30)</f>
        <v>159729</v>
      </c>
      <c r="C31" s="7">
        <f>SUM(C20:C30)</f>
        <v>4105</v>
      </c>
      <c r="D31" s="13">
        <f>SUM(D20:D30)</f>
        <v>155624</v>
      </c>
      <c r="E31" s="23" t="s">
        <v>38</v>
      </c>
      <c r="F31" s="13">
        <f>SUM(F20:F30)</f>
        <v>443582</v>
      </c>
    </row>
    <row r="32" spans="1:6" ht="13.5" thickBot="1">
      <c r="A32" s="16" t="s">
        <v>39</v>
      </c>
      <c r="B32" s="17">
        <f>B17+B31</f>
        <v>1025553</v>
      </c>
      <c r="C32" s="18">
        <f>C31+C17</f>
        <v>178747</v>
      </c>
      <c r="D32" s="19">
        <f>D31+D17</f>
        <v>846806</v>
      </c>
      <c r="E32" s="24" t="s">
        <v>40</v>
      </c>
      <c r="F32" s="19">
        <f>F31+F17+F12</f>
        <v>846806</v>
      </c>
    </row>
    <row r="33" spans="1:2" ht="12.75">
      <c r="A33" s="27" t="s">
        <v>48</v>
      </c>
      <c r="B33" s="28">
        <v>15486</v>
      </c>
    </row>
    <row r="34" spans="4:5" ht="12.75">
      <c r="D34" s="8">
        <f>F32-D32</f>
        <v>0</v>
      </c>
      <c r="E34" s="8"/>
    </row>
  </sheetData>
  <mergeCells count="5">
    <mergeCell ref="A1:F1"/>
    <mergeCell ref="A2:A3"/>
    <mergeCell ref="B2:D2"/>
    <mergeCell ref="E2:E3"/>
    <mergeCell ref="F2:F3"/>
  </mergeCells>
  <printOptions horizontalCentered="1"/>
  <pageMargins left="0.49" right="0.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C23" sqref="C23"/>
    </sheetView>
  </sheetViews>
  <sheetFormatPr defaultColWidth="11.421875" defaultRowHeight="12.75"/>
  <cols>
    <col min="1" max="1" width="42.8515625" style="0" bestFit="1" customWidth="1"/>
    <col min="2" max="2" width="12.8515625" style="0" bestFit="1" customWidth="1"/>
    <col min="3" max="3" width="16.140625" style="0" customWidth="1"/>
    <col min="4" max="4" width="12.8515625" style="0" bestFit="1" customWidth="1"/>
    <col min="5" max="5" width="39.28125" style="0" bestFit="1" customWidth="1"/>
    <col min="6" max="6" width="12.140625" style="0" customWidth="1"/>
  </cols>
  <sheetData>
    <row r="1" spans="1:6" ht="15.75" customHeight="1" thickBot="1">
      <c r="A1" s="32" t="s">
        <v>63</v>
      </c>
      <c r="B1" s="32"/>
      <c r="C1" s="32"/>
      <c r="D1" s="32"/>
      <c r="E1" s="32"/>
      <c r="F1" s="32"/>
    </row>
    <row r="2" spans="1:6" ht="12.75">
      <c r="A2" s="33" t="s">
        <v>0</v>
      </c>
      <c r="B2" s="35" t="s">
        <v>61</v>
      </c>
      <c r="C2" s="36"/>
      <c r="D2" s="37"/>
      <c r="E2" s="38" t="s">
        <v>1</v>
      </c>
      <c r="F2" s="42" t="s">
        <v>62</v>
      </c>
    </row>
    <row r="3" spans="1:6" ht="25.5">
      <c r="A3" s="34"/>
      <c r="B3" s="1" t="s">
        <v>42</v>
      </c>
      <c r="C3" s="2" t="s">
        <v>43</v>
      </c>
      <c r="D3" s="25" t="s">
        <v>44</v>
      </c>
      <c r="E3" s="39"/>
      <c r="F3" s="41"/>
    </row>
    <row r="4" spans="1:6" ht="12.75">
      <c r="A4" s="9" t="s">
        <v>45</v>
      </c>
      <c r="B4" s="3"/>
      <c r="C4" s="4"/>
      <c r="D4" s="10"/>
      <c r="E4" s="20" t="s">
        <v>46</v>
      </c>
      <c r="F4" s="10"/>
    </row>
    <row r="5" spans="1:6" ht="12.75">
      <c r="A5" s="11" t="s">
        <v>2</v>
      </c>
      <c r="B5" s="3"/>
      <c r="C5" s="5"/>
      <c r="D5" s="10"/>
      <c r="E5" s="21" t="s">
        <v>3</v>
      </c>
      <c r="F5" s="10">
        <v>320000</v>
      </c>
    </row>
    <row r="6" spans="1:6" ht="12.75">
      <c r="A6" s="12" t="s">
        <v>51</v>
      </c>
      <c r="B6" s="3"/>
      <c r="C6" s="5"/>
      <c r="D6" s="10"/>
      <c r="E6" s="21" t="s">
        <v>4</v>
      </c>
      <c r="F6" s="10"/>
    </row>
    <row r="7" spans="1:7" ht="12.75">
      <c r="A7" s="12" t="s">
        <v>5</v>
      </c>
      <c r="B7" s="3"/>
      <c r="C7" s="5"/>
      <c r="D7" s="10"/>
      <c r="E7" s="22" t="s">
        <v>6</v>
      </c>
      <c r="F7" s="10">
        <f>10230+1493</f>
        <v>11723</v>
      </c>
      <c r="G7" s="8"/>
    </row>
    <row r="8" spans="1:6" ht="12.75">
      <c r="A8" s="12" t="s">
        <v>52</v>
      </c>
      <c r="B8" s="3">
        <v>54231</v>
      </c>
      <c r="C8" s="5">
        <v>18543</v>
      </c>
      <c r="D8" s="10">
        <f>B8-C8</f>
        <v>35688</v>
      </c>
      <c r="E8" s="22" t="s">
        <v>7</v>
      </c>
      <c r="F8" s="10"/>
    </row>
    <row r="9" spans="1:6" ht="12.75">
      <c r="A9" s="11" t="s">
        <v>8</v>
      </c>
      <c r="B9" s="3"/>
      <c r="C9" s="5"/>
      <c r="D9" s="10"/>
      <c r="E9" s="22"/>
      <c r="F9" s="10"/>
    </row>
    <row r="10" spans="1:6" ht="12.75">
      <c r="A10" s="12" t="s">
        <v>9</v>
      </c>
      <c r="B10" s="3">
        <v>54120</v>
      </c>
      <c r="C10" s="5"/>
      <c r="D10" s="10">
        <f>B10</f>
        <v>54120</v>
      </c>
      <c r="E10" s="21" t="s">
        <v>10</v>
      </c>
      <c r="F10" s="10">
        <v>254</v>
      </c>
    </row>
    <row r="11" spans="1:7" ht="12.75">
      <c r="A11" s="12" t="s">
        <v>11</v>
      </c>
      <c r="B11" s="3">
        <f>229453+50000</f>
        <v>279453</v>
      </c>
      <c r="C11" s="5">
        <v>49587</v>
      </c>
      <c r="D11" s="10">
        <f>B11-C11</f>
        <v>229866</v>
      </c>
      <c r="E11" s="21" t="s">
        <v>12</v>
      </c>
      <c r="F11" s="10">
        <v>46977</v>
      </c>
      <c r="G11" s="8"/>
    </row>
    <row r="12" spans="1:6" ht="12.75">
      <c r="A12" s="12" t="s">
        <v>13</v>
      </c>
      <c r="B12" s="3">
        <v>348555</v>
      </c>
      <c r="C12" s="5">
        <v>46584</v>
      </c>
      <c r="D12" s="10">
        <f>B12-C12</f>
        <v>301971</v>
      </c>
      <c r="E12" s="23" t="s">
        <v>41</v>
      </c>
      <c r="F12" s="13">
        <f>SUM(F5:F11)</f>
        <v>378954</v>
      </c>
    </row>
    <row r="13" spans="1:6" ht="12.75">
      <c r="A13" s="12" t="s">
        <v>14</v>
      </c>
      <c r="B13" s="3">
        <v>105458</v>
      </c>
      <c r="C13" s="5">
        <v>25698</v>
      </c>
      <c r="D13" s="10">
        <f>B13-C13</f>
        <v>79760</v>
      </c>
      <c r="E13" s="22"/>
      <c r="F13" s="10"/>
    </row>
    <row r="14" spans="1:7" ht="12.75">
      <c r="A14" s="11" t="s">
        <v>15</v>
      </c>
      <c r="B14" s="3"/>
      <c r="C14" s="5"/>
      <c r="D14" s="10"/>
      <c r="E14" s="21" t="s">
        <v>16</v>
      </c>
      <c r="F14" s="10">
        <v>804</v>
      </c>
      <c r="G14" s="8"/>
    </row>
    <row r="15" spans="1:6" ht="12.75">
      <c r="A15" s="12" t="s">
        <v>17</v>
      </c>
      <c r="B15" s="3"/>
      <c r="C15" s="5"/>
      <c r="D15" s="10"/>
      <c r="E15" s="21"/>
      <c r="F15" s="10"/>
    </row>
    <row r="16" spans="1:7" ht="12.75">
      <c r="A16" s="12" t="s">
        <v>18</v>
      </c>
      <c r="B16" s="3"/>
      <c r="C16" s="5"/>
      <c r="D16" s="10"/>
      <c r="E16" s="21"/>
      <c r="F16" s="14"/>
      <c r="G16" s="8"/>
    </row>
    <row r="17" spans="1:6" ht="12.75">
      <c r="A17" s="15" t="s">
        <v>41</v>
      </c>
      <c r="B17" s="6">
        <f>SUM(B4:B16)</f>
        <v>841817</v>
      </c>
      <c r="C17" s="7">
        <f>SUM(C4:C16)</f>
        <v>140412</v>
      </c>
      <c r="D17" s="13">
        <f>SUM(D4:D16)</f>
        <v>701405</v>
      </c>
      <c r="E17" s="23" t="s">
        <v>19</v>
      </c>
      <c r="F17" s="13">
        <f>SUM(F14:F15)</f>
        <v>804</v>
      </c>
    </row>
    <row r="18" spans="1:6" ht="12.75">
      <c r="A18" s="11" t="s">
        <v>47</v>
      </c>
      <c r="B18" s="3"/>
      <c r="C18" s="5"/>
      <c r="D18" s="10"/>
      <c r="E18" s="21" t="s">
        <v>20</v>
      </c>
      <c r="F18" s="10"/>
    </row>
    <row r="19" spans="1:6" ht="12.75">
      <c r="A19" s="11" t="s">
        <v>22</v>
      </c>
      <c r="B19" s="3"/>
      <c r="C19" s="5"/>
      <c r="D19" s="10"/>
      <c r="E19" s="21" t="s">
        <v>21</v>
      </c>
      <c r="F19" s="10"/>
    </row>
    <row r="20" spans="1:7" ht="12.75">
      <c r="A20" s="12" t="s">
        <v>24</v>
      </c>
      <c r="B20" s="3">
        <v>3584</v>
      </c>
      <c r="C20" s="5">
        <v>256</v>
      </c>
      <c r="D20" s="10">
        <f>B20-C20</f>
        <v>3328</v>
      </c>
      <c r="E20" s="22" t="s">
        <v>23</v>
      </c>
      <c r="F20" s="10">
        <v>290541</v>
      </c>
      <c r="G20" s="8"/>
    </row>
    <row r="21" spans="1:7" ht="12.75">
      <c r="A21" s="12" t="s">
        <v>25</v>
      </c>
      <c r="B21" s="3"/>
      <c r="C21" s="5"/>
      <c r="D21" s="10"/>
      <c r="E21" s="22" t="s">
        <v>53</v>
      </c>
      <c r="F21" s="10"/>
      <c r="G21" s="8"/>
    </row>
    <row r="22" spans="1:7" ht="12.75">
      <c r="A22" s="12" t="s">
        <v>27</v>
      </c>
      <c r="B22" s="3">
        <v>4866</v>
      </c>
      <c r="C22" s="5">
        <v>540</v>
      </c>
      <c r="D22" s="10">
        <f>B22-C22</f>
        <v>4326</v>
      </c>
      <c r="E22" s="21" t="s">
        <v>26</v>
      </c>
      <c r="F22" s="10"/>
      <c r="G22" s="8"/>
    </row>
    <row r="23" spans="1:6" ht="12.75">
      <c r="A23" s="12" t="s">
        <v>29</v>
      </c>
      <c r="B23" s="3"/>
      <c r="C23" s="5"/>
      <c r="D23" s="10"/>
      <c r="E23" s="22" t="s">
        <v>28</v>
      </c>
      <c r="F23" s="10">
        <v>70872</v>
      </c>
    </row>
    <row r="24" spans="1:6" ht="12.75">
      <c r="A24" s="11" t="s">
        <v>31</v>
      </c>
      <c r="B24" s="3">
        <v>803</v>
      </c>
      <c r="C24" s="5"/>
      <c r="D24" s="10">
        <f>B24</f>
        <v>803</v>
      </c>
      <c r="E24" s="22" t="s">
        <v>30</v>
      </c>
      <c r="F24" s="10">
        <v>52633</v>
      </c>
    </row>
    <row r="25" spans="1:6" ht="12.75">
      <c r="A25" s="11" t="s">
        <v>32</v>
      </c>
      <c r="B25" s="3"/>
      <c r="C25" s="5"/>
      <c r="D25" s="10"/>
      <c r="E25" s="22" t="s">
        <v>50</v>
      </c>
      <c r="F25" s="10">
        <v>11588</v>
      </c>
    </row>
    <row r="26" spans="1:6" ht="12.75">
      <c r="A26" s="12" t="s">
        <v>33</v>
      </c>
      <c r="B26" s="3">
        <v>73698</v>
      </c>
      <c r="C26" s="5">
        <v>2869</v>
      </c>
      <c r="D26" s="10">
        <f>B26-C26</f>
        <v>70829</v>
      </c>
      <c r="E26" s="21" t="s">
        <v>36</v>
      </c>
      <c r="F26" s="10">
        <v>1244</v>
      </c>
    </row>
    <row r="27" spans="1:6" ht="12.75">
      <c r="A27" s="12" t="s">
        <v>49</v>
      </c>
      <c r="B27" s="3">
        <f>21586+1256</f>
        <v>22842</v>
      </c>
      <c r="C27" s="5"/>
      <c r="D27" s="10">
        <f>B27</f>
        <v>22842</v>
      </c>
      <c r="E27" s="22"/>
      <c r="F27" s="10"/>
    </row>
    <row r="28" spans="1:6" ht="12.75">
      <c r="A28" s="11" t="s">
        <v>34</v>
      </c>
      <c r="B28" s="3">
        <v>1038</v>
      </c>
      <c r="C28" s="5"/>
      <c r="D28" s="10">
        <f>B28-C28</f>
        <v>1038</v>
      </c>
      <c r="E28" s="22"/>
      <c r="F28" s="14"/>
    </row>
    <row r="29" spans="1:6" ht="12.75">
      <c r="A29" s="11" t="s">
        <v>35</v>
      </c>
      <c r="B29" s="3">
        <v>1460</v>
      </c>
      <c r="C29" s="5"/>
      <c r="D29" s="10">
        <f>B29</f>
        <v>1460</v>
      </c>
      <c r="E29" s="22"/>
      <c r="F29" s="10"/>
    </row>
    <row r="30" spans="1:6" ht="12.75">
      <c r="A30" s="11" t="s">
        <v>37</v>
      </c>
      <c r="B30" s="3">
        <v>605</v>
      </c>
      <c r="C30" s="5"/>
      <c r="D30" s="10">
        <f>B30</f>
        <v>605</v>
      </c>
      <c r="E30" s="22"/>
      <c r="F30" s="10"/>
    </row>
    <row r="31" spans="1:6" ht="12.75">
      <c r="A31" s="15" t="s">
        <v>19</v>
      </c>
      <c r="B31" s="6">
        <f>SUM(B20:B30)</f>
        <v>108896</v>
      </c>
      <c r="C31" s="7">
        <f>SUM(C20:C30)</f>
        <v>3665</v>
      </c>
      <c r="D31" s="13">
        <f>SUM(D20:D30)</f>
        <v>105231</v>
      </c>
      <c r="E31" s="23" t="s">
        <v>38</v>
      </c>
      <c r="F31" s="13">
        <f>SUM(F20:F30)</f>
        <v>426878</v>
      </c>
    </row>
    <row r="32" spans="1:6" ht="13.5" thickBot="1">
      <c r="A32" s="16" t="s">
        <v>39</v>
      </c>
      <c r="B32" s="17">
        <f>B17+B31</f>
        <v>950713</v>
      </c>
      <c r="C32" s="18">
        <f>C31+C17</f>
        <v>144077</v>
      </c>
      <c r="D32" s="19">
        <f>D31+D17</f>
        <v>806636</v>
      </c>
      <c r="E32" s="24" t="s">
        <v>40</v>
      </c>
      <c r="F32" s="19">
        <f>F31+F17+F12</f>
        <v>806636</v>
      </c>
    </row>
    <row r="33" spans="1:2" ht="12.75">
      <c r="A33" s="27" t="s">
        <v>48</v>
      </c>
      <c r="B33" s="28">
        <v>2614</v>
      </c>
    </row>
    <row r="34" ht="12.75">
      <c r="E34" s="8"/>
    </row>
  </sheetData>
  <mergeCells count="5">
    <mergeCell ref="A1:F1"/>
    <mergeCell ref="A2:A3"/>
    <mergeCell ref="B2:D2"/>
    <mergeCell ref="E2:E3"/>
    <mergeCell ref="F2:F3"/>
  </mergeCells>
  <printOptions horizontalCentered="1"/>
  <pageMargins left="0.49" right="0.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4" sqref="F4"/>
    </sheetView>
  </sheetViews>
  <sheetFormatPr defaultColWidth="11.421875" defaultRowHeight="12.75"/>
  <cols>
    <col min="1" max="1" width="42.8515625" style="0" bestFit="1" customWidth="1"/>
    <col min="2" max="2" width="12.8515625" style="0" bestFit="1" customWidth="1"/>
    <col min="3" max="3" width="16.140625" style="0" customWidth="1"/>
    <col min="4" max="4" width="12.8515625" style="0" bestFit="1" customWidth="1"/>
    <col min="5" max="5" width="39.28125" style="0" bestFit="1" customWidth="1"/>
    <col min="6" max="6" width="12.140625" style="0" customWidth="1"/>
  </cols>
  <sheetData>
    <row r="1" spans="1:6" ht="15.75" customHeight="1" thickBot="1">
      <c r="A1" s="32" t="s">
        <v>54</v>
      </c>
      <c r="B1" s="32"/>
      <c r="C1" s="32"/>
      <c r="D1" s="32"/>
      <c r="E1" s="32"/>
      <c r="F1" s="32"/>
    </row>
    <row r="2" spans="1:6" ht="12.75">
      <c r="A2" s="33" t="s">
        <v>0</v>
      </c>
      <c r="B2" s="35" t="s">
        <v>55</v>
      </c>
      <c r="C2" s="36"/>
      <c r="D2" s="37"/>
      <c r="E2" s="38" t="s">
        <v>1</v>
      </c>
      <c r="F2" s="40">
        <v>2004</v>
      </c>
    </row>
    <row r="3" spans="1:6" ht="25.5">
      <c r="A3" s="34"/>
      <c r="B3" s="1" t="s">
        <v>42</v>
      </c>
      <c r="C3" s="2" t="s">
        <v>43</v>
      </c>
      <c r="D3" s="25" t="s">
        <v>44</v>
      </c>
      <c r="E3" s="39"/>
      <c r="F3" s="41"/>
    </row>
    <row r="4" spans="1:6" ht="12.75">
      <c r="A4" s="9" t="s">
        <v>45</v>
      </c>
      <c r="B4" s="3"/>
      <c r="C4" s="4"/>
      <c r="D4" s="10"/>
      <c r="E4" s="20" t="s">
        <v>46</v>
      </c>
      <c r="F4" s="10"/>
    </row>
    <row r="5" spans="1:6" ht="12.75">
      <c r="A5" s="11" t="s">
        <v>2</v>
      </c>
      <c r="B5" s="3"/>
      <c r="C5" s="5"/>
      <c r="D5" s="10"/>
      <c r="E5" s="21" t="s">
        <v>3</v>
      </c>
      <c r="F5" s="10">
        <v>320000</v>
      </c>
    </row>
    <row r="6" spans="1:6" ht="12.75">
      <c r="A6" s="12" t="s">
        <v>51</v>
      </c>
      <c r="B6" s="3"/>
      <c r="C6" s="5"/>
      <c r="D6" s="10"/>
      <c r="E6" s="21" t="s">
        <v>4</v>
      </c>
      <c r="F6" s="10"/>
    </row>
    <row r="7" spans="1:6" ht="12.75">
      <c r="A7" s="12" t="s">
        <v>5</v>
      </c>
      <c r="B7" s="3"/>
      <c r="C7" s="5"/>
      <c r="D7" s="10"/>
      <c r="E7" s="22" t="s">
        <v>6</v>
      </c>
      <c r="F7" s="10">
        <v>10230</v>
      </c>
    </row>
    <row r="8" spans="1:6" ht="12.75">
      <c r="A8" s="12" t="s">
        <v>52</v>
      </c>
      <c r="B8" s="3">
        <v>54231</v>
      </c>
      <c r="C8" s="5">
        <v>13218</v>
      </c>
      <c r="D8" s="10">
        <f>B8-C8</f>
        <v>41013</v>
      </c>
      <c r="E8" s="22" t="s">
        <v>7</v>
      </c>
      <c r="F8" s="10"/>
    </row>
    <row r="9" spans="1:6" ht="12.75">
      <c r="A9" s="11" t="s">
        <v>8</v>
      </c>
      <c r="B9" s="3"/>
      <c r="C9" s="5"/>
      <c r="D9" s="10"/>
      <c r="E9" s="22"/>
      <c r="F9" s="10"/>
    </row>
    <row r="10" spans="1:6" ht="12.75">
      <c r="A10" s="12" t="s">
        <v>9</v>
      </c>
      <c r="B10" s="3">
        <v>54120</v>
      </c>
      <c r="C10" s="5"/>
      <c r="D10" s="10">
        <f>B10</f>
        <v>54120</v>
      </c>
      <c r="E10" s="21" t="s">
        <v>10</v>
      </c>
      <c r="F10" s="10">
        <v>345</v>
      </c>
    </row>
    <row r="11" spans="1:6" ht="12.75">
      <c r="A11" s="12" t="s">
        <v>11</v>
      </c>
      <c r="B11" s="3">
        <v>279453</v>
      </c>
      <c r="C11" s="5">
        <v>38993</v>
      </c>
      <c r="D11" s="10">
        <f>B11-C11</f>
        <v>240460</v>
      </c>
      <c r="E11" s="21" t="s">
        <v>12</v>
      </c>
      <c r="F11" s="10">
        <v>29867</v>
      </c>
    </row>
    <row r="12" spans="1:6" ht="12.75">
      <c r="A12" s="12" t="s">
        <v>13</v>
      </c>
      <c r="B12" s="3">
        <v>309845</v>
      </c>
      <c r="C12" s="5">
        <v>34415</v>
      </c>
      <c r="D12" s="10">
        <f>B12-C12</f>
        <v>275430</v>
      </c>
      <c r="E12" s="23" t="s">
        <v>41</v>
      </c>
      <c r="F12" s="13">
        <f>SUM(F5:F11)</f>
        <v>360442</v>
      </c>
    </row>
    <row r="13" spans="1:6" ht="12.75">
      <c r="A13" s="12" t="s">
        <v>14</v>
      </c>
      <c r="B13" s="3">
        <v>81474</v>
      </c>
      <c r="C13" s="5">
        <v>18654</v>
      </c>
      <c r="D13" s="10">
        <f>B13-C13</f>
        <v>62820</v>
      </c>
      <c r="E13" s="22"/>
      <c r="F13" s="10"/>
    </row>
    <row r="14" spans="1:7" ht="12.75">
      <c r="A14" s="11" t="s">
        <v>15</v>
      </c>
      <c r="B14" s="3"/>
      <c r="C14" s="5"/>
      <c r="D14" s="10"/>
      <c r="E14" s="21" t="s">
        <v>16</v>
      </c>
      <c r="F14" s="10">
        <v>1054</v>
      </c>
      <c r="G14" s="8"/>
    </row>
    <row r="15" spans="1:6" ht="12.75">
      <c r="A15" s="12" t="s">
        <v>17</v>
      </c>
      <c r="B15" s="3"/>
      <c r="C15" s="5"/>
      <c r="D15" s="10"/>
      <c r="E15" s="21"/>
      <c r="F15" s="10"/>
    </row>
    <row r="16" spans="1:6" ht="12.75">
      <c r="A16" s="12" t="s">
        <v>18</v>
      </c>
      <c r="B16" s="3"/>
      <c r="C16" s="5"/>
      <c r="D16" s="10"/>
      <c r="E16" s="21"/>
      <c r="F16" s="14"/>
    </row>
    <row r="17" spans="1:6" ht="12.75">
      <c r="A17" s="15" t="s">
        <v>41</v>
      </c>
      <c r="B17" s="6">
        <f>SUM(B4:B16)</f>
        <v>779123</v>
      </c>
      <c r="C17" s="7">
        <f>SUM(C4:C16)</f>
        <v>105280</v>
      </c>
      <c r="D17" s="13">
        <f>SUM(D4:D16)</f>
        <v>673843</v>
      </c>
      <c r="E17" s="23" t="s">
        <v>19</v>
      </c>
      <c r="F17" s="13">
        <f>SUM(F14:F15)</f>
        <v>1054</v>
      </c>
    </row>
    <row r="18" spans="1:6" ht="12.75">
      <c r="A18" s="11" t="s">
        <v>47</v>
      </c>
      <c r="B18" s="3"/>
      <c r="C18" s="5"/>
      <c r="D18" s="10"/>
      <c r="E18" s="21" t="s">
        <v>20</v>
      </c>
      <c r="F18" s="10"/>
    </row>
    <row r="19" spans="1:6" ht="12.75">
      <c r="A19" s="11" t="s">
        <v>22</v>
      </c>
      <c r="B19" s="3"/>
      <c r="C19" s="5"/>
      <c r="D19" s="10"/>
      <c r="E19" s="21" t="s">
        <v>21</v>
      </c>
      <c r="F19" s="10"/>
    </row>
    <row r="20" spans="1:6" ht="12.75">
      <c r="A20" s="12" t="s">
        <v>24</v>
      </c>
      <c r="B20" s="3">
        <v>5421</v>
      </c>
      <c r="C20" s="5"/>
      <c r="D20" s="10">
        <f>B20</f>
        <v>5421</v>
      </c>
      <c r="E20" s="22" t="s">
        <v>23</v>
      </c>
      <c r="F20" s="10">
        <v>311526</v>
      </c>
    </row>
    <row r="21" spans="1:6" ht="12.75">
      <c r="A21" s="12" t="s">
        <v>25</v>
      </c>
      <c r="B21" s="3"/>
      <c r="C21" s="5"/>
      <c r="D21" s="10"/>
      <c r="E21" s="22" t="s">
        <v>53</v>
      </c>
      <c r="F21" s="10"/>
    </row>
    <row r="22" spans="1:6" ht="12.75">
      <c r="A22" s="12" t="s">
        <v>27</v>
      </c>
      <c r="B22" s="3">
        <v>7453</v>
      </c>
      <c r="C22" s="5">
        <v>1204</v>
      </c>
      <c r="D22" s="10">
        <f>B22-C22</f>
        <v>6249</v>
      </c>
      <c r="E22" s="21" t="s">
        <v>26</v>
      </c>
      <c r="F22" s="10"/>
    </row>
    <row r="23" spans="1:6" ht="12.75">
      <c r="A23" s="12" t="s">
        <v>29</v>
      </c>
      <c r="B23" s="3"/>
      <c r="C23" s="5"/>
      <c r="D23" s="10"/>
      <c r="E23" s="22" t="s">
        <v>28</v>
      </c>
      <c r="F23" s="10">
        <v>64256</v>
      </c>
    </row>
    <row r="24" spans="1:6" ht="12.75">
      <c r="A24" s="11" t="s">
        <v>31</v>
      </c>
      <c r="B24" s="3">
        <v>1654</v>
      </c>
      <c r="C24" s="5"/>
      <c r="D24" s="10">
        <f>B24</f>
        <v>1654</v>
      </c>
      <c r="E24" s="22" t="s">
        <v>30</v>
      </c>
      <c r="F24" s="10">
        <v>40418</v>
      </c>
    </row>
    <row r="25" spans="1:6" ht="12.75">
      <c r="A25" s="11" t="s">
        <v>32</v>
      </c>
      <c r="B25" s="3"/>
      <c r="C25" s="5"/>
      <c r="D25" s="10"/>
      <c r="E25" s="22" t="s">
        <v>50</v>
      </c>
      <c r="F25" s="10">
        <v>15987</v>
      </c>
    </row>
    <row r="26" spans="1:6" ht="12.75">
      <c r="A26" s="12" t="s">
        <v>33</v>
      </c>
      <c r="B26" s="3">
        <v>71987</v>
      </c>
      <c r="C26" s="5">
        <v>3412</v>
      </c>
      <c r="D26" s="10">
        <f>B26-C26</f>
        <v>68575</v>
      </c>
      <c r="E26" s="21" t="s">
        <v>36</v>
      </c>
      <c r="F26" s="10">
        <v>1563</v>
      </c>
    </row>
    <row r="27" spans="1:6" ht="12.75">
      <c r="A27" s="12" t="s">
        <v>49</v>
      </c>
      <c r="B27" s="3">
        <f>32548+2546</f>
        <v>35094</v>
      </c>
      <c r="C27" s="5"/>
      <c r="D27" s="10">
        <f>B27</f>
        <v>35094</v>
      </c>
      <c r="E27" s="22"/>
      <c r="F27" s="10"/>
    </row>
    <row r="28" spans="1:6" ht="12.75">
      <c r="A28" s="11" t="s">
        <v>34</v>
      </c>
      <c r="B28" s="3">
        <v>2156</v>
      </c>
      <c r="C28" s="5"/>
      <c r="D28" s="10">
        <f>B28</f>
        <v>2156</v>
      </c>
      <c r="E28" s="22"/>
      <c r="F28" s="14"/>
    </row>
    <row r="29" spans="1:6" ht="12.75">
      <c r="A29" s="11" t="s">
        <v>35</v>
      </c>
      <c r="B29" s="3">
        <v>1431</v>
      </c>
      <c r="C29" s="5"/>
      <c r="D29" s="10">
        <f>B29</f>
        <v>1431</v>
      </c>
      <c r="E29" s="22"/>
      <c r="F29" s="10"/>
    </row>
    <row r="30" spans="1:6" ht="12.75">
      <c r="A30" s="11" t="s">
        <v>37</v>
      </c>
      <c r="B30" s="3">
        <v>823</v>
      </c>
      <c r="C30" s="5"/>
      <c r="D30" s="10">
        <f>B30</f>
        <v>823</v>
      </c>
      <c r="E30" s="22"/>
      <c r="F30" s="10"/>
    </row>
    <row r="31" spans="1:6" ht="12.75">
      <c r="A31" s="15" t="s">
        <v>19</v>
      </c>
      <c r="B31" s="6">
        <f>SUM(B20:B30)</f>
        <v>126019</v>
      </c>
      <c r="C31" s="7">
        <f>SUM(C20:C30)</f>
        <v>4616</v>
      </c>
      <c r="D31" s="13">
        <f>SUM(D20:D30)</f>
        <v>121403</v>
      </c>
      <c r="E31" s="23" t="s">
        <v>38</v>
      </c>
      <c r="F31" s="13">
        <f>SUM(F20:F30)</f>
        <v>433750</v>
      </c>
    </row>
    <row r="32" spans="1:6" ht="13.5" thickBot="1">
      <c r="A32" s="16" t="s">
        <v>39</v>
      </c>
      <c r="B32" s="17">
        <f>B17+B31</f>
        <v>905142</v>
      </c>
      <c r="C32" s="18">
        <f>C31+C17</f>
        <v>109896</v>
      </c>
      <c r="D32" s="19">
        <f>D31+D17</f>
        <v>795246</v>
      </c>
      <c r="E32" s="24" t="s">
        <v>40</v>
      </c>
      <c r="F32" s="19">
        <f>F31+F17+F12</f>
        <v>795246</v>
      </c>
    </row>
    <row r="33" spans="1:2" ht="12.75">
      <c r="A33" s="27" t="s">
        <v>48</v>
      </c>
      <c r="B33" s="26">
        <v>529</v>
      </c>
    </row>
    <row r="34" ht="12.75">
      <c r="E34" s="8"/>
    </row>
  </sheetData>
  <mergeCells count="5">
    <mergeCell ref="A1:F1"/>
    <mergeCell ref="A2:A3"/>
    <mergeCell ref="B2:D2"/>
    <mergeCell ref="E2:E3"/>
    <mergeCell ref="F2:F3"/>
  </mergeCells>
  <printOptions horizontalCentered="1"/>
  <pageMargins left="0.49" right="0.5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Boitel</dc:creator>
  <cp:keywords/>
  <dc:description/>
  <cp:lastModifiedBy>coco</cp:lastModifiedBy>
  <cp:lastPrinted>2006-01-30T09:38:24Z</cp:lastPrinted>
  <dcterms:created xsi:type="dcterms:W3CDTF">2006-01-22T10:04:36Z</dcterms:created>
  <dcterms:modified xsi:type="dcterms:W3CDTF">2008-03-19T15:05:00Z</dcterms:modified>
  <cp:category/>
  <cp:version/>
  <cp:contentType/>
  <cp:contentStatus/>
</cp:coreProperties>
</file>